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9288" firstSheet="4" activeTab="4"/>
  </bookViews>
  <sheets>
    <sheet name="01.04.17" sheetId="1" state="hidden" r:id="rId1"/>
    <sheet name="01.05.17" sheetId="2" state="hidden" r:id="rId2"/>
    <sheet name="01.06.17" sheetId="3" state="hidden" r:id="rId3"/>
    <sheet name="01.06.17 зміни" sheetId="4" state="hidden" r:id="rId4"/>
    <sheet name="на 01.07.17" sheetId="5" r:id="rId5"/>
    <sheet name="Лист1" sheetId="6" r:id="rId6"/>
  </sheets>
  <definedNames>
    <definedName name="_xlnm.Print_Area" localSheetId="4">'на 01.07.17'!$A$1:$K$16</definedName>
  </definedNames>
  <calcPr fullCalcOnLoad="1"/>
</workbook>
</file>

<file path=xl/sharedStrings.xml><?xml version="1.0" encoding="utf-8"?>
<sst xmlns="http://schemas.openxmlformats.org/spreadsheetml/2006/main" count="191" uniqueCount="57">
  <si>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</si>
  <si>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</si>
  <si>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</si>
  <si>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</si>
  <si>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</si>
  <si>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</si>
  <si>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</si>
  <si>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</si>
  <si>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</si>
  <si>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</si>
  <si>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</si>
  <si>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-</t>
  </si>
  <si>
    <t>Обсяг фінансування, тис.грн.</t>
  </si>
  <si>
    <t>Вартість,                                         тис. грн.</t>
  </si>
  <si>
    <t>Звіт про стан реалізації проектів за рахунок коштів Бюджету участі міста Києва</t>
  </si>
  <si>
    <t>(відповідний звітний період)</t>
  </si>
  <si>
    <t>Простір "Освітня асамблея"; м. Київ, Голосіївський парк ім. М.Рильського</t>
  </si>
  <si>
    <t xml:space="preserve">Інноваційні комп'ютерні комплекси (1+15) для семи шкіл Голосіївського району; ліцей №241, Києва вул. Голосіївська,12; гімназія №59, вул.В.Китаївська,85; гімназія №179 пр.Голосіївський,120б; школа №286, вул. Заболотного,6а; ліцей №227,
вул. Якубовського,7д; школа 
вул. Глушкова, 17а; школа №36, 
вул. Стельмаха,9
</t>
  </si>
  <si>
    <t>Реконструкція спортивного поля при школі №186; м. Київ, вул. Сеченова,8</t>
  </si>
  <si>
    <t>Всього по розпоряднику коштів Голосіївській районній в місті Києві державній адміністрації:</t>
  </si>
  <si>
    <t>Погоджено план дій</t>
  </si>
  <si>
    <t>Проведено наступні заходи:
- англомовний розмовний клуб "Money. Do they really rule the word?" (40 учасників);
- демонстрація англомовного фільму "21" 
(40 учасників);
- німецькомовний розмовний клуб у рамках підтримки ініціативи "2017-й рік - рік вивчення німецької мови в Україні" 
(35 учасників);
- проведено лекцію на тему "Жертви політичних репресій" (45 учасників)</t>
  </si>
  <si>
    <t>Разом по розпоряднику коштів Відділ у справах сім'ї, молоді та спорту Голосіївської РДА:</t>
  </si>
  <si>
    <t>Разом по розпоряднику коштів Управління освіти Голосіївської РДА:</t>
  </si>
  <si>
    <t>Разом по розпоряднику коштів Управління будівництва та архітектури Голосіївської РДА:</t>
  </si>
  <si>
    <t xml:space="preserve"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
Проведено закупівлю предметів,матеріалів,інвентарю, транспортних послуг та обладнання   довгострокового користування.
</t>
  </si>
  <si>
    <t xml:space="preserve">Придбання:
* меблів: крісла-мішки (50 шт.) - 36,95 тис.грн (договір від 10.04.17 №12); 
* обладнання: бензогенератори - 8,99 тис.грн  (договір від 18.04.17 №17), кавоварка - 7,7 тис.грн  (договір від 10.04.17 №14), відеокамера - 7,244 тис.грн  (договір від 12.04.17 №15); банер та брендвол - 2,645 тис.грн  (договір від 17.05.17 №25), проекційний екран - 4,541 тис.грн  (договір від 19.04.17 №26), банер-2 ,256 тис. грн. (договір від 23.05.17 №36);
* спортивного обладнання: тенісний стіл - 4,0 тис.грн  (договір від 10.05.17 №22), настільний футбол - 4,5 тис.грн (договір від 10.05.17 №22), ракетка для настільного тенісу (4 шт.) - 1,0 тис.грн (договір від 10.05.17 №22), м'яч для настільного тенісу (78 шт.) - 0,936 тис.грн (договір від 10.05.17 №22); 
* спортивних товарів: футболка-поло (20 шт.) - 5,3 тис.грн (договір від 13.05.17 №23); 
* комп'ютерної техніки: ноутбук (2 шт.) - 18,988 тис.грн (договір від 18.04.17); 
* оргтехніки: цифровий фотоапарат - 10,659 тис.грн (договір від 25.04.17 №21)
Виготовлення флаєрів, роздаткового матеріалу - 2,6 тис.грн (договір від 17.05.17 №24)
*Транспортні послуги -39,480 тис.грн. (договір від 23.05.17 №35)
</t>
  </si>
  <si>
    <t>Погоджено план дій та технічні умови електронних закупівель</t>
  </si>
  <si>
    <t>Погоджено план дій та технічні умови електронних закупівель, підготовлено тендерну документацію</t>
  </si>
  <si>
    <t>Придбання:
* меблів: крісла-мішки (50 шт.) - 36,95 тис.грн (договір від 10.04.17 №12); 
* обладнання: бензогенератори - 8,99 тис.грн  (договір від 18.04.17 №17), кавоварка - 7,7 тис.грн  (договір від 10.04.17 №14), відеокамера - 7,244 тис.грн  (договір від 12.04.17 №15)</t>
  </si>
  <si>
    <t xml:space="preserve"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 Проведено закупівлю меблів, обладнання та предметів довгострокового користування.
</t>
  </si>
  <si>
    <t xml:space="preserve">       станом на 01.05.2017 року    </t>
  </si>
  <si>
    <t xml:space="preserve">       станом на 01.06.2017 року    </t>
  </si>
  <si>
    <t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 Проведено закупівлю обладнання та предметів довгострокового користування.
Проведено наступні заходи:
- англомовний розмовний клуб "Money. Do they really rule the word?" (40 учасників);
- демонстрація англомовного фільму "21" 
(40 учасників);
- німецькомовний розмовний клуб у рамках підтримки ініціативи "2017-й рік - рік вивчення німецької мови в Україні" 
(35 учасників);
- проведено лекцію на тему "Жертви політичних репресій" (45 учасників)</t>
  </si>
  <si>
    <t xml:space="preserve">Придбання:
* меблів: крісла-мішки (50 шт.) - 36,95 тис.грн (договір від 10.04.17 №12); 
* обладнання: бензогенератори - 8,99 тис.грн  (договір від 18.04.17 №17), кавоварка - 7,7 тис.грн  (договір від 10.04.17 №14), відеокамера - 7,244 тис.грн  (договір від 12.04.17 №15); банер та брендвол - 2,645 тис.грн  (договір від 17.05.17 №25), проекційний екран - 4,541 тис.грн  (договір від 19.04.17 №26);
* спортивного обладнання: тесніний стіл - 4,0 тис.грн  (договір від 10.05.17 №22), настільний футбол - 4,5 тис.грн (договір від 10.05.17 №22), ракетка для настільного тенісу (4 шт.) - 1,0 тис.грн (договір від 10.05.17 №22), м'яч для настільного тенісу (78 шт.) - 0,936 тис.грн (договір від 10.05.17 №22); 
* спортивних товарів: футболка-поло (20 шт.) - 5,3 тис.грн (договір від 13.05.17 №23); 
* комп'ютерної техніки: ноутбук (2 шт.) - 18,988 тис.грн (договір від 18.04.17); 
* оргтехніки: цифровий фотоапарат - 10,659 тис.грн (договір від 25.04.17 №21)
Виготовлення флаєрів, роздаткового матеріалу - 2,6 тис.грн (договір від 17.05.17 №24). </t>
  </si>
  <si>
    <t>Разом по розпоряднику коштів відділ у справах сім'ї, молоді та спорту Голосіївської РДА:</t>
  </si>
  <si>
    <t>Підготовлено план дій</t>
  </si>
  <si>
    <t>Разом по розпоряднику коштів управління освіти Голосіївської РДА:</t>
  </si>
  <si>
    <t>Разом по розпоряднику коштів управління будівництва та архітектури Голосіївської РДА:</t>
  </si>
  <si>
    <t>Примітка: видатки на реалізацію проектів, згідно помісячного плану асигнувань, передбачені починаючи з квітня 2017 року.</t>
  </si>
  <si>
    <t>Додаток 5</t>
  </si>
  <si>
    <t>Узагальнений звіт про стан реалізації проектів за рахунок коштів громадського бюджету міста Києва</t>
  </si>
  <si>
    <t>станом на 01.04.2017 р.</t>
  </si>
  <si>
    <t>Реєстр. номер</t>
  </si>
  <si>
    <t>Обсяг фінансування, тис. грн</t>
  </si>
  <si>
    <t>Найменування робіт</t>
  </si>
  <si>
    <t>Вартість, тис.грн</t>
  </si>
  <si>
    <t>Підготовлено тендерну документацію</t>
  </si>
  <si>
    <t>Інноваційні комп'ютерні комплекси (1+15) для семи шкіл Голосіївського району; ліцей №241, Києва вул. Голосіївська,12; гімназія №59, вул.В.Китаївська,85; гімназія №179 пр.Голосіївський,120б; школа №286, вул. Заболотного,6а; ліцей №227, вул. Якубовського,7д; школа вул. Глушкова, 17а; школа №36, вул. Стельмаха,9</t>
  </si>
  <si>
    <t>Розробляються технічні умови</t>
  </si>
  <si>
    <t>Оголошено проведення тендерної закупівлі</t>
  </si>
  <si>
    <t xml:space="preserve"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
Проведено закупівлю предметів, матеріалів, інвентарю, транспортних послуг та обладнання   довгострокового користування.
</t>
  </si>
  <si>
    <t>175,595</t>
  </si>
  <si>
    <t>145,139</t>
  </si>
  <si>
    <t xml:space="preserve">Проведено наступні заходи:
1) англомовний розмовний клуб "Money. Do they really rule the word?" (40 учасників);
2) демонстраці анголомовного фільму "21" (40 учасників);
3) німецькомовний розмовний клуб у рамках підтримки ініціативи "2017-й рік - рік вивчення німецької мови в Україні" (35 учасників);
4) проведено лекцію на тему "Жертви політичних репресій" (45 учасників);
5) демонстрація фільму українського кінематографу "Поводир" (35 учасників);
6) англомовний розмовний клуб "Why people are so violent?" (42 учасників);
7) англомовний розмовний клуб "How to sport a liar" (25 учасників);
8) майстер-клас з виготовлення ляльок-мотанок (15 увчасників);
9) англомовний розмовний клуб "36 questions to fall in love" (35 exfcybrsd);
10) англомовний розмовний клуб "Rock music" (30 учасників);
11) лекцію на тему "Новий світовий порядок - український вимір" (50 учасників);
12) семінар на тему "Успішна підготовка документів до закордонних ВНЗ" (45 учасників);
13) English Debate Club (Taras Miroshnichenko) (55 учасників);
14) зустріч з Романом Сініциним "Волонтерство на війні та по за нею" (45 учасників);
15) семінар "Алертність та віктимність: як не бути жертвою" (30 учасників);
16) семінар "PR в digital - середовищі" (40 учасників);
17) тренінг курсу домедичної допомоги (335 учасників);
18) семінар "Енергія майбутнього" (35 учасників);
19) англомовний розмовний клуб "Tourism and Travelling" (30 учасників);
20) лекцію "Beauty and Narcissism" (25 учасників);
21) психологічну гру "Шлях до мрії" (20 учаснииків);
22) тренінг "Особистісне і професійне самовизначення та планування змін" (25 учасників);
23) демонстрація фільму "Форест Гамп" (45 учасників);
24) вечір-презинтацію на тему "Співпраця "Україна - Хорватія: освіта, бізнес, безпека, культура" (30 учасників);
25) лекцію "Правила успішного виступу" (45 учасників);
26) тренінг публічного мовлення (45 учасників);
27) гру "Дебати" (20 учасників);
28) демонстрація фільму "Король говорить" (20 учасників);
29) лекцію на тему "Як просувати свій соціальний проект в медіа". Ольга Руднєва, дирекор фонду Олени Пінчук "АНТИСНІД" (48 учасників). 
</t>
  </si>
  <si>
    <t xml:space="preserve"> станом на 01.09.2017 року </t>
  </si>
  <si>
    <t xml:space="preserve">Придбання:
* меблів: крісла-мішки (50 шт.) - 36,950 тис.грн (договір від 10.04.17 №12); 
* обладнання: бензогенератори - 8,990 тис.грн  (договір від 18.04.17 №17), кавоварка - 7,700 тис.грн  (договір від 10.04.17 №14), відеокамера - 7,244 тис.грн  (договір від 12.04.17 №15); банер та брендвол - 2,645 тис.грн  (договір від 17.05.17 №25), проекційний екран - 4,541 тис.грн  (договір від 19.04.17 №26), банер- 2 ,256 тис. грн. (договір від 23.05.17 №36);
* спортивного обладнання: тенісний стіл - 4,000 тис.грн  (договір від 10.05.17 №22), настільний футбол - 4,500 тис.грн (договір від 10.05.17 №22), ракетка для настільного тенісу (4 шт.) - 1,000 тис.грн (договір від 10.05.17 №22), м'яч для настільного тенісу (78 шт.) - 0,936 тис.грн (договір від 10.05.17 №22); 
* спортивних товарів: футболка-поло (20 шт.) - 5,300 тис.грн (договір від 13.05.17 №23);
* футболки-поло (договір від 24.07.17 №44), канцтовари  (договір від 21.07.17 №42), блокноти та карти пам'яті (договір від 24.07.17 №43) на суму  11,876 тис.грн; 
* комп'ютерної техніки: ноутбук (2 шт.) - 18,988 тис.грн (договір від 18.04.17); 
* оргтехніки: цифровий фотоапарат - 10,659 тис.грн (договір від 25.04.17 №21);-
* канцтоварів - 5,930 тис.грн (договір від 07.08.17 №45 ВН від 04.08.17 №519).
Виготовлення флаєрів, роздаткового матеріалу - 2,600 тис.грн (договір від 17.05.17 №24)
Транспортні послуги -39,480 тис.грн. (договір від 23.05.17 №35)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</si>
</sst>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165" fontId="5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164" fontId="51" fillId="0" borderId="11" xfId="0" applyNumberFormat="1" applyFont="1" applyFill="1" applyBorder="1" applyAlignment="1">
      <alignment horizontal="center" vertical="center" wrapText="1"/>
    </xf>
    <xf numFmtId="164" fontId="52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166" fontId="53" fillId="0" borderId="0" xfId="0" applyNumberFormat="1" applyFont="1" applyFill="1" applyBorder="1" applyAlignment="1">
      <alignment horizontal="right" wrapText="1"/>
    </xf>
    <xf numFmtId="4" fontId="53" fillId="0" borderId="0" xfId="0" applyNumberFormat="1" applyFont="1" applyFill="1" applyBorder="1" applyAlignment="1">
      <alignment horizontal="center" wrapText="1"/>
    </xf>
    <xf numFmtId="164" fontId="53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165" fontId="51" fillId="0" borderId="11" xfId="0" applyNumberFormat="1" applyFont="1" applyFill="1" applyBorder="1" applyAlignment="1">
      <alignment horizontal="center" vertical="center" wrapText="1"/>
    </xf>
    <xf numFmtId="166" fontId="53" fillId="0" borderId="11" xfId="0" applyNumberFormat="1" applyFont="1" applyFill="1" applyBorder="1" applyAlignment="1">
      <alignment horizontal="center" vertical="center"/>
    </xf>
    <xf numFmtId="164" fontId="53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66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165" fontId="51" fillId="0" borderId="11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/>
    </xf>
    <xf numFmtId="165" fontId="53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166" fontId="52" fillId="0" borderId="11" xfId="0" applyNumberFormat="1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166" fontId="52" fillId="0" borderId="0" xfId="0" applyNumberFormat="1" applyFont="1" applyFill="1" applyBorder="1" applyAlignment="1">
      <alignment horizontal="right" wrapText="1"/>
    </xf>
    <xf numFmtId="4" fontId="52" fillId="0" borderId="0" xfId="0" applyNumberFormat="1" applyFont="1" applyFill="1" applyBorder="1" applyAlignment="1">
      <alignment horizontal="center" wrapText="1"/>
    </xf>
    <xf numFmtId="164" fontId="52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165" fontId="56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wrapText="1"/>
    </xf>
    <xf numFmtId="0" fontId="51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166" fontId="59" fillId="0" borderId="11" xfId="0" applyNumberFormat="1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165" fontId="59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 vertical="top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19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59" fillId="0" borderId="18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left" vertical="center" wrapText="1"/>
    </xf>
    <xf numFmtId="49" fontId="51" fillId="0" borderId="17" xfId="0" applyNumberFormat="1" applyFont="1" applyBorder="1" applyAlignment="1">
      <alignment horizontal="left" vertical="center" wrapText="1"/>
    </xf>
    <xf numFmtId="166" fontId="51" fillId="0" borderId="15" xfId="0" applyNumberFormat="1" applyFont="1" applyBorder="1" applyAlignment="1">
      <alignment horizontal="center" vertical="center" wrapText="1"/>
    </xf>
    <xf numFmtId="166" fontId="51" fillId="0" borderId="17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57421875" style="50" customWidth="1"/>
    <col min="2" max="2" width="6.8515625" style="50" customWidth="1"/>
    <col min="3" max="3" width="31.28125" style="50" customWidth="1"/>
    <col min="4" max="4" width="19.7109375" style="50" customWidth="1"/>
    <col min="5" max="5" width="8.00390625" style="50" customWidth="1"/>
    <col min="6" max="6" width="7.140625" style="50" customWidth="1"/>
    <col min="7" max="7" width="8.00390625" style="50" customWidth="1"/>
    <col min="8" max="8" width="10.7109375" style="50" customWidth="1"/>
    <col min="9" max="10" width="7.421875" style="50" customWidth="1"/>
    <col min="11" max="11" width="20.28125" style="50" customWidth="1"/>
    <col min="12" max="16384" width="8.8515625" style="50" customWidth="1"/>
  </cols>
  <sheetData>
    <row r="1" ht="12.75">
      <c r="K1" s="51" t="s">
        <v>40</v>
      </c>
    </row>
    <row r="3" spans="1:11" ht="12.75">
      <c r="A3" s="71" t="s">
        <v>41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4:8" ht="12.75">
      <c r="D4" s="72" t="s">
        <v>42</v>
      </c>
      <c r="E4" s="72"/>
      <c r="F4" s="72"/>
      <c r="G4" s="72"/>
      <c r="H4" s="72"/>
    </row>
    <row r="5" spans="2:8" ht="12.75">
      <c r="B5" s="52"/>
      <c r="C5" s="52"/>
      <c r="D5" s="73" t="s">
        <v>15</v>
      </c>
      <c r="E5" s="73"/>
      <c r="F5" s="73"/>
      <c r="G5" s="73"/>
      <c r="H5" s="73"/>
    </row>
    <row r="7" spans="1:11" s="53" customFormat="1" ht="9.75">
      <c r="A7" s="74" t="s">
        <v>10</v>
      </c>
      <c r="B7" s="74" t="s">
        <v>43</v>
      </c>
      <c r="C7" s="74" t="s">
        <v>8</v>
      </c>
      <c r="D7" s="74" t="s">
        <v>0</v>
      </c>
      <c r="E7" s="77" t="s">
        <v>44</v>
      </c>
      <c r="F7" s="78"/>
      <c r="G7" s="79"/>
      <c r="H7" s="77" t="s">
        <v>1</v>
      </c>
      <c r="I7" s="78"/>
      <c r="J7" s="79"/>
      <c r="K7" s="74" t="s">
        <v>2</v>
      </c>
    </row>
    <row r="8" spans="1:11" s="53" customFormat="1" ht="9.75">
      <c r="A8" s="75"/>
      <c r="B8" s="75"/>
      <c r="C8" s="75"/>
      <c r="D8" s="75"/>
      <c r="E8" s="74" t="s">
        <v>3</v>
      </c>
      <c r="F8" s="74" t="s">
        <v>4</v>
      </c>
      <c r="G8" s="74" t="s">
        <v>5</v>
      </c>
      <c r="H8" s="74" t="s">
        <v>45</v>
      </c>
      <c r="I8" s="77" t="s">
        <v>46</v>
      </c>
      <c r="J8" s="79"/>
      <c r="K8" s="75"/>
    </row>
    <row r="9" spans="1:11" s="53" customFormat="1" ht="9.75">
      <c r="A9" s="76"/>
      <c r="B9" s="76"/>
      <c r="C9" s="76"/>
      <c r="D9" s="76"/>
      <c r="E9" s="76"/>
      <c r="F9" s="76"/>
      <c r="G9" s="76"/>
      <c r="H9" s="76"/>
      <c r="I9" s="54" t="s">
        <v>3</v>
      </c>
      <c r="J9" s="54" t="s">
        <v>4</v>
      </c>
      <c r="K9" s="76"/>
    </row>
    <row r="10" spans="1:11" s="53" customFormat="1" ht="9.75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</row>
    <row r="11" spans="1:11" ht="26.25">
      <c r="A11" s="56">
        <v>1</v>
      </c>
      <c r="B11" s="56">
        <v>458</v>
      </c>
      <c r="C11" s="57" t="s">
        <v>16</v>
      </c>
      <c r="D11" s="58" t="s">
        <v>47</v>
      </c>
      <c r="E11" s="56">
        <v>183.505</v>
      </c>
      <c r="F11" s="56"/>
      <c r="G11" s="56">
        <f>E11-F11</f>
        <v>183.505</v>
      </c>
      <c r="H11" s="56"/>
      <c r="I11" s="56"/>
      <c r="J11" s="56"/>
      <c r="K11" s="58"/>
    </row>
    <row r="12" spans="1:11" ht="132">
      <c r="A12" s="56">
        <v>2</v>
      </c>
      <c r="B12" s="56">
        <v>496</v>
      </c>
      <c r="C12" s="57" t="s">
        <v>48</v>
      </c>
      <c r="D12" s="58" t="s">
        <v>36</v>
      </c>
      <c r="E12" s="59">
        <v>997.08</v>
      </c>
      <c r="F12" s="56"/>
      <c r="G12" s="59">
        <f>E12-F12</f>
        <v>997.08</v>
      </c>
      <c r="H12" s="56"/>
      <c r="I12" s="56"/>
      <c r="J12" s="56"/>
      <c r="K12" s="60"/>
    </row>
    <row r="13" spans="1:11" ht="39">
      <c r="A13" s="56">
        <v>3</v>
      </c>
      <c r="B13" s="56">
        <v>461</v>
      </c>
      <c r="C13" s="57" t="s">
        <v>18</v>
      </c>
      <c r="D13" s="58" t="s">
        <v>49</v>
      </c>
      <c r="E13" s="59">
        <v>878.7</v>
      </c>
      <c r="F13" s="56"/>
      <c r="G13" s="59">
        <f>E13-F13</f>
        <v>878.7</v>
      </c>
      <c r="H13" s="56"/>
      <c r="I13" s="56"/>
      <c r="J13" s="56"/>
      <c r="K13" s="60"/>
    </row>
  </sheetData>
  <sheetProtection/>
  <mergeCells count="15">
    <mergeCell ref="A3:K3"/>
    <mergeCell ref="D4:H4"/>
    <mergeCell ref="D5:H5"/>
    <mergeCell ref="A7:A9"/>
    <mergeCell ref="B7:B9"/>
    <mergeCell ref="C7:C9"/>
    <mergeCell ref="D7:D9"/>
    <mergeCell ref="E7:G7"/>
    <mergeCell ref="H7:J7"/>
    <mergeCell ref="K7:K9"/>
    <mergeCell ref="E8:E9"/>
    <mergeCell ref="F8:F9"/>
    <mergeCell ref="G8:G9"/>
    <mergeCell ref="H8:H9"/>
    <mergeCell ref="I8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5" sqref="E15"/>
    </sheetView>
  </sheetViews>
  <sheetFormatPr defaultColWidth="8.8515625" defaultRowHeight="15"/>
  <cols>
    <col min="1" max="1" width="5.140625" style="1" customWidth="1"/>
    <col min="2" max="2" width="16.8515625" style="1" customWidth="1"/>
    <col min="3" max="3" width="50.00390625" style="1" customWidth="1"/>
    <col min="4" max="4" width="44.140625" style="1" customWidth="1"/>
    <col min="5" max="5" width="11.421875" style="1" customWidth="1"/>
    <col min="6" max="6" width="9.7109375" style="1" customWidth="1"/>
    <col min="7" max="7" width="11.8515625" style="1" customWidth="1"/>
    <col min="8" max="8" width="51.8515625" style="1" customWidth="1"/>
    <col min="9" max="9" width="10.28125" style="1" customWidth="1"/>
    <col min="10" max="10" width="10.421875" style="1" customWidth="1"/>
    <col min="11" max="11" width="23.28125" style="1" customWidth="1"/>
    <col min="12" max="16384" width="8.8515625" style="1" customWidth="1"/>
  </cols>
  <sheetData>
    <row r="1" spans="1:11" ht="17.25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7.25">
      <c r="A2" s="86" t="s">
        <v>31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1" s="2" customFormat="1" ht="15">
      <c r="A5" s="83" t="s">
        <v>10</v>
      </c>
      <c r="B5" s="83" t="s">
        <v>9</v>
      </c>
      <c r="C5" s="83" t="s">
        <v>8</v>
      </c>
      <c r="D5" s="83" t="s">
        <v>0</v>
      </c>
      <c r="E5" s="83" t="s">
        <v>12</v>
      </c>
      <c r="F5" s="83"/>
      <c r="G5" s="83"/>
      <c r="H5" s="83" t="s">
        <v>1</v>
      </c>
      <c r="I5" s="83"/>
      <c r="J5" s="83"/>
      <c r="K5" s="83" t="s">
        <v>2</v>
      </c>
    </row>
    <row r="6" spans="1:11" s="2" customFormat="1" ht="15">
      <c r="A6" s="84"/>
      <c r="B6" s="84"/>
      <c r="C6" s="84"/>
      <c r="D6" s="84"/>
      <c r="E6" s="83" t="s">
        <v>3</v>
      </c>
      <c r="F6" s="83" t="s">
        <v>4</v>
      </c>
      <c r="G6" s="83" t="s">
        <v>5</v>
      </c>
      <c r="H6" s="83" t="s">
        <v>6</v>
      </c>
      <c r="I6" s="83" t="s">
        <v>13</v>
      </c>
      <c r="J6" s="83"/>
      <c r="K6" s="84"/>
    </row>
    <row r="7" spans="1:11" s="2" customFormat="1" ht="15">
      <c r="A7" s="84"/>
      <c r="B7" s="84"/>
      <c r="C7" s="84"/>
      <c r="D7" s="84"/>
      <c r="E7" s="84"/>
      <c r="F7" s="84"/>
      <c r="G7" s="84"/>
      <c r="H7" s="84"/>
      <c r="I7" s="31" t="s">
        <v>7</v>
      </c>
      <c r="J7" s="31" t="s">
        <v>4</v>
      </c>
      <c r="K7" s="84"/>
    </row>
    <row r="8" spans="1:11" s="29" customFormat="1" ht="9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s="5" customFormat="1" ht="156" thickBot="1">
      <c r="A9" s="32">
        <v>1</v>
      </c>
      <c r="B9" s="32">
        <v>458</v>
      </c>
      <c r="C9" s="3" t="s">
        <v>16</v>
      </c>
      <c r="D9" s="25" t="s">
        <v>30</v>
      </c>
      <c r="E9" s="17">
        <v>183.505</v>
      </c>
      <c r="F9" s="4">
        <v>60.884</v>
      </c>
      <c r="G9" s="17">
        <f>E9-F9</f>
        <v>122.621</v>
      </c>
      <c r="H9" s="26" t="s">
        <v>29</v>
      </c>
      <c r="I9" s="27">
        <v>60.884</v>
      </c>
      <c r="J9" s="27">
        <v>60.884</v>
      </c>
      <c r="K9" s="32" t="s">
        <v>11</v>
      </c>
    </row>
    <row r="10" spans="1:11" s="7" customFormat="1" ht="15">
      <c r="A10" s="80" t="s">
        <v>22</v>
      </c>
      <c r="B10" s="81"/>
      <c r="C10" s="81"/>
      <c r="D10" s="82"/>
      <c r="E10" s="6">
        <f>SUM(E9:E9)</f>
        <v>183.505</v>
      </c>
      <c r="F10" s="6">
        <f>SUM(F9:F9)</f>
        <v>60.884</v>
      </c>
      <c r="G10" s="6">
        <f>SUM(G9:G9)</f>
        <v>122.621</v>
      </c>
      <c r="H10" s="6" t="s">
        <v>11</v>
      </c>
      <c r="I10" s="6">
        <f>I9</f>
        <v>60.884</v>
      </c>
      <c r="J10" s="6">
        <f>J9</f>
        <v>60.884</v>
      </c>
      <c r="K10" s="6" t="s">
        <v>11</v>
      </c>
    </row>
    <row r="11" spans="1:11" s="5" customFormat="1" ht="156">
      <c r="A11" s="32">
        <v>2</v>
      </c>
      <c r="B11" s="32">
        <v>496</v>
      </c>
      <c r="C11" s="23" t="s">
        <v>17</v>
      </c>
      <c r="D11" s="25" t="s">
        <v>27</v>
      </c>
      <c r="E11" s="17">
        <v>997.08</v>
      </c>
      <c r="F11" s="17">
        <v>0</v>
      </c>
      <c r="G11" s="17">
        <f>E11-F11</f>
        <v>997.08</v>
      </c>
      <c r="H11" s="8" t="s">
        <v>11</v>
      </c>
      <c r="I11" s="8">
        <v>0</v>
      </c>
      <c r="J11" s="8">
        <v>0</v>
      </c>
      <c r="K11" s="32" t="s">
        <v>11</v>
      </c>
    </row>
    <row r="12" spans="1:11" s="5" customFormat="1" ht="15">
      <c r="A12" s="80" t="s">
        <v>23</v>
      </c>
      <c r="B12" s="81"/>
      <c r="C12" s="81"/>
      <c r="D12" s="82"/>
      <c r="E12" s="6">
        <f>E11</f>
        <v>997.08</v>
      </c>
      <c r="F12" s="6">
        <f>F11</f>
        <v>0</v>
      </c>
      <c r="G12" s="6">
        <f>G11</f>
        <v>997.08</v>
      </c>
      <c r="H12" s="9" t="s">
        <v>11</v>
      </c>
      <c r="I12" s="9">
        <f>I11</f>
        <v>0</v>
      </c>
      <c r="J12" s="9">
        <f>J11</f>
        <v>0</v>
      </c>
      <c r="K12" s="32" t="s">
        <v>11</v>
      </c>
    </row>
    <row r="13" spans="1:11" s="5" customFormat="1" ht="31.5" thickBot="1">
      <c r="A13" s="32">
        <v>3</v>
      </c>
      <c r="B13" s="32">
        <v>461</v>
      </c>
      <c r="C13" s="3" t="s">
        <v>18</v>
      </c>
      <c r="D13" s="10" t="s">
        <v>20</v>
      </c>
      <c r="E13" s="17">
        <v>878.7</v>
      </c>
      <c r="F13" s="17">
        <v>0</v>
      </c>
      <c r="G13" s="17">
        <f>E13-F13</f>
        <v>878.7</v>
      </c>
      <c r="H13" s="8" t="s">
        <v>11</v>
      </c>
      <c r="I13" s="8">
        <v>0</v>
      </c>
      <c r="J13" s="8">
        <v>0</v>
      </c>
      <c r="K13" s="32" t="s">
        <v>11</v>
      </c>
    </row>
    <row r="14" spans="1:11" ht="15">
      <c r="A14" s="80" t="s">
        <v>24</v>
      </c>
      <c r="B14" s="81"/>
      <c r="C14" s="81"/>
      <c r="D14" s="82"/>
      <c r="E14" s="18">
        <f>SUM(E13:E13)</f>
        <v>878.7</v>
      </c>
      <c r="F14" s="18">
        <f>SUM(F13:F13)</f>
        <v>0</v>
      </c>
      <c r="G14" s="18">
        <f>SUM(G13:G13)</f>
        <v>878.7</v>
      </c>
      <c r="H14" s="19" t="s">
        <v>11</v>
      </c>
      <c r="I14" s="19">
        <f>SUM(I13:I13)</f>
        <v>0</v>
      </c>
      <c r="J14" s="19">
        <f>SUM(J13:J13)</f>
        <v>0</v>
      </c>
      <c r="K14" s="20" t="s">
        <v>11</v>
      </c>
    </row>
    <row r="15" spans="1:11" ht="15">
      <c r="A15" s="80" t="s">
        <v>19</v>
      </c>
      <c r="B15" s="81"/>
      <c r="C15" s="81"/>
      <c r="D15" s="82"/>
      <c r="E15" s="21">
        <f>E10+E12+E14</f>
        <v>2059.285</v>
      </c>
      <c r="F15" s="21">
        <f>F10+F12+F14</f>
        <v>60.884</v>
      </c>
      <c r="G15" s="21">
        <f>G10+G12+G14</f>
        <v>1998.401</v>
      </c>
      <c r="H15" s="22" t="s">
        <v>11</v>
      </c>
      <c r="I15" s="30">
        <f>I10+I12+I14</f>
        <v>60.884</v>
      </c>
      <c r="J15" s="30">
        <f>J10+J12+J14</f>
        <v>60.884</v>
      </c>
      <c r="K15" s="20" t="s">
        <v>11</v>
      </c>
    </row>
    <row r="16" spans="1:11" ht="15">
      <c r="A16" s="24"/>
      <c r="B16" s="11"/>
      <c r="C16" s="11"/>
      <c r="D16" s="12"/>
      <c r="E16" s="13"/>
      <c r="F16" s="13"/>
      <c r="G16" s="13"/>
      <c r="H16" s="14"/>
      <c r="I16" s="15"/>
      <c r="J16" s="15"/>
      <c r="K16" s="16"/>
    </row>
  </sheetData>
  <sheetProtection/>
  <mergeCells count="19">
    <mergeCell ref="A1:K1"/>
    <mergeCell ref="A15:D15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A10:D10"/>
    <mergeCell ref="A12:D12"/>
    <mergeCell ref="A14:D14"/>
    <mergeCell ref="H5:J5"/>
    <mergeCell ref="I6:J6"/>
    <mergeCell ref="E6:E7"/>
    <mergeCell ref="F6:F7"/>
    <mergeCell ref="G6:G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5" sqref="E15"/>
    </sheetView>
  </sheetViews>
  <sheetFormatPr defaultColWidth="8.8515625" defaultRowHeight="15"/>
  <cols>
    <col min="1" max="1" width="5.140625" style="33" customWidth="1"/>
    <col min="2" max="2" width="16.8515625" style="33" customWidth="1"/>
    <col min="3" max="3" width="50.00390625" style="33" customWidth="1"/>
    <col min="4" max="4" width="44.140625" style="33" customWidth="1"/>
    <col min="5" max="5" width="11.421875" style="33" customWidth="1"/>
    <col min="6" max="6" width="9.7109375" style="33" customWidth="1"/>
    <col min="7" max="7" width="11.8515625" style="33" customWidth="1"/>
    <col min="8" max="8" width="51.8515625" style="33" customWidth="1"/>
    <col min="9" max="10" width="9.00390625" style="33" customWidth="1"/>
    <col min="11" max="11" width="13.7109375" style="33" customWidth="1"/>
    <col min="12" max="16384" width="8.8515625" style="33" customWidth="1"/>
  </cols>
  <sheetData>
    <row r="1" spans="1:11" ht="18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">
      <c r="A2" s="91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1" s="34" customFormat="1" ht="15">
      <c r="A5" s="83" t="s">
        <v>10</v>
      </c>
      <c r="B5" s="83" t="s">
        <v>9</v>
      </c>
      <c r="C5" s="83" t="s">
        <v>8</v>
      </c>
      <c r="D5" s="83" t="s">
        <v>0</v>
      </c>
      <c r="E5" s="83" t="s">
        <v>12</v>
      </c>
      <c r="F5" s="83"/>
      <c r="G5" s="83"/>
      <c r="H5" s="83" t="s">
        <v>1</v>
      </c>
      <c r="I5" s="83"/>
      <c r="J5" s="83"/>
      <c r="K5" s="83" t="s">
        <v>2</v>
      </c>
    </row>
    <row r="6" spans="1:11" s="34" customFormat="1" ht="15">
      <c r="A6" s="84"/>
      <c r="B6" s="84"/>
      <c r="C6" s="84"/>
      <c r="D6" s="84"/>
      <c r="E6" s="83" t="s">
        <v>3</v>
      </c>
      <c r="F6" s="83" t="s">
        <v>4</v>
      </c>
      <c r="G6" s="83" t="s">
        <v>5</v>
      </c>
      <c r="H6" s="83" t="s">
        <v>6</v>
      </c>
      <c r="I6" s="83" t="s">
        <v>13</v>
      </c>
      <c r="J6" s="83"/>
      <c r="K6" s="84"/>
    </row>
    <row r="7" spans="1:11" s="34" customFormat="1" ht="15">
      <c r="A7" s="84"/>
      <c r="B7" s="84"/>
      <c r="C7" s="84"/>
      <c r="D7" s="84"/>
      <c r="E7" s="84"/>
      <c r="F7" s="84"/>
      <c r="G7" s="84"/>
      <c r="H7" s="84"/>
      <c r="I7" s="31" t="s">
        <v>7</v>
      </c>
      <c r="J7" s="31" t="s">
        <v>4</v>
      </c>
      <c r="K7" s="84"/>
    </row>
    <row r="8" spans="1:11" s="35" customFormat="1" ht="9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s="36" customFormat="1" ht="390" thickBot="1">
      <c r="A9" s="32">
        <v>1</v>
      </c>
      <c r="B9" s="32">
        <v>458</v>
      </c>
      <c r="C9" s="3" t="s">
        <v>16</v>
      </c>
      <c r="D9" s="25" t="s">
        <v>33</v>
      </c>
      <c r="E9" s="17">
        <v>183.505</v>
      </c>
      <c r="F9" s="4">
        <v>116.053</v>
      </c>
      <c r="G9" s="17">
        <f>E9-F9</f>
        <v>67.452</v>
      </c>
      <c r="H9" s="26" t="s">
        <v>34</v>
      </c>
      <c r="I9" s="27">
        <v>116.053</v>
      </c>
      <c r="J9" s="27">
        <v>116.053</v>
      </c>
      <c r="K9" s="32" t="s">
        <v>11</v>
      </c>
    </row>
    <row r="10" spans="1:11" s="37" customFormat="1" ht="15">
      <c r="A10" s="80" t="s">
        <v>35</v>
      </c>
      <c r="B10" s="88"/>
      <c r="C10" s="88"/>
      <c r="D10" s="89"/>
      <c r="E10" s="6">
        <f>SUM(E9:E9)</f>
        <v>183.505</v>
      </c>
      <c r="F10" s="6">
        <f>SUM(F9:F9)</f>
        <v>116.053</v>
      </c>
      <c r="G10" s="6">
        <f>SUM(G9:G9)</f>
        <v>67.452</v>
      </c>
      <c r="H10" s="6" t="s">
        <v>11</v>
      </c>
      <c r="I10" s="6">
        <f>SUM(I9:I9)</f>
        <v>116.053</v>
      </c>
      <c r="J10" s="6">
        <f>SUM(J9:J9)</f>
        <v>116.053</v>
      </c>
      <c r="K10" s="6" t="s">
        <v>11</v>
      </c>
    </row>
    <row r="11" spans="1:11" s="36" customFormat="1" ht="156">
      <c r="A11" s="32">
        <v>2</v>
      </c>
      <c r="B11" s="32">
        <v>496</v>
      </c>
      <c r="C11" s="23" t="s">
        <v>17</v>
      </c>
      <c r="D11" s="38" t="s">
        <v>36</v>
      </c>
      <c r="E11" s="17">
        <v>997.08</v>
      </c>
      <c r="F11" s="17">
        <v>0</v>
      </c>
      <c r="G11" s="17">
        <f>E11-F11</f>
        <v>997.08</v>
      </c>
      <c r="H11" s="8" t="s">
        <v>11</v>
      </c>
      <c r="I11" s="8">
        <v>0</v>
      </c>
      <c r="J11" s="8">
        <v>0</v>
      </c>
      <c r="K11" s="32" t="s">
        <v>11</v>
      </c>
    </row>
    <row r="12" spans="1:11" s="36" customFormat="1" ht="15">
      <c r="A12" s="80" t="s">
        <v>37</v>
      </c>
      <c r="B12" s="88"/>
      <c r="C12" s="88"/>
      <c r="D12" s="89"/>
      <c r="E12" s="6">
        <f>E11</f>
        <v>997.08</v>
      </c>
      <c r="F12" s="6">
        <f>F11</f>
        <v>0</v>
      </c>
      <c r="G12" s="6">
        <f>G11</f>
        <v>997.08</v>
      </c>
      <c r="H12" s="9" t="s">
        <v>11</v>
      </c>
      <c r="I12" s="6">
        <f>I11</f>
        <v>0</v>
      </c>
      <c r="J12" s="6">
        <f>J11</f>
        <v>0</v>
      </c>
      <c r="K12" s="32" t="s">
        <v>11</v>
      </c>
    </row>
    <row r="13" spans="1:11" s="36" customFormat="1" ht="31.5" thickBot="1">
      <c r="A13" s="32">
        <v>3</v>
      </c>
      <c r="B13" s="32">
        <v>461</v>
      </c>
      <c r="C13" s="3" t="s">
        <v>18</v>
      </c>
      <c r="D13" s="10" t="s">
        <v>20</v>
      </c>
      <c r="E13" s="17">
        <v>878.7</v>
      </c>
      <c r="F13" s="17">
        <v>0</v>
      </c>
      <c r="G13" s="17">
        <f>E13-F13</f>
        <v>878.7</v>
      </c>
      <c r="H13" s="8" t="s">
        <v>11</v>
      </c>
      <c r="I13" s="8">
        <v>0</v>
      </c>
      <c r="J13" s="8">
        <v>0</v>
      </c>
      <c r="K13" s="32" t="s">
        <v>11</v>
      </c>
    </row>
    <row r="14" spans="1:11" ht="15">
      <c r="A14" s="80" t="s">
        <v>38</v>
      </c>
      <c r="B14" s="88"/>
      <c r="C14" s="88"/>
      <c r="D14" s="89"/>
      <c r="E14" s="39">
        <f>SUM(E13:E13)</f>
        <v>878.7</v>
      </c>
      <c r="F14" s="39">
        <f>SUM(F13:F13)</f>
        <v>0</v>
      </c>
      <c r="G14" s="39">
        <f>SUM(G13:G13)</f>
        <v>878.7</v>
      </c>
      <c r="H14" s="40" t="s">
        <v>11</v>
      </c>
      <c r="I14" s="39">
        <f>SUM(I13:I13)</f>
        <v>0</v>
      </c>
      <c r="J14" s="39">
        <f>SUM(J13:J13)</f>
        <v>0</v>
      </c>
      <c r="K14" s="41" t="s">
        <v>11</v>
      </c>
    </row>
    <row r="15" spans="1:11" ht="15">
      <c r="A15" s="80" t="s">
        <v>19</v>
      </c>
      <c r="B15" s="88"/>
      <c r="C15" s="88"/>
      <c r="D15" s="89"/>
      <c r="E15" s="42">
        <f>E10+E12+E14</f>
        <v>2059.285</v>
      </c>
      <c r="F15" s="42">
        <f>F10+F12+F14</f>
        <v>116.053</v>
      </c>
      <c r="G15" s="42">
        <f>G10+G12+G14</f>
        <v>1943.2320000000002</v>
      </c>
      <c r="H15" s="43" t="s">
        <v>11</v>
      </c>
      <c r="I15" s="42">
        <f>I10+I12+I14</f>
        <v>116.053</v>
      </c>
      <c r="J15" s="42">
        <f>J10+J12+J14</f>
        <v>116.053</v>
      </c>
      <c r="K15" s="41" t="s">
        <v>11</v>
      </c>
    </row>
    <row r="16" spans="1:11" ht="15">
      <c r="A16" s="24" t="s">
        <v>39</v>
      </c>
      <c r="B16" s="44"/>
      <c r="C16" s="44"/>
      <c r="D16" s="45"/>
      <c r="E16" s="46"/>
      <c r="F16" s="46"/>
      <c r="G16" s="46"/>
      <c r="H16" s="47"/>
      <c r="I16" s="48"/>
      <c r="J16" s="48"/>
      <c r="K16" s="49"/>
    </row>
  </sheetData>
  <sheetProtection/>
  <mergeCells count="19">
    <mergeCell ref="A12:D12"/>
    <mergeCell ref="A14:D14"/>
    <mergeCell ref="A15:D15"/>
    <mergeCell ref="E6:E7"/>
    <mergeCell ref="F6:F7"/>
    <mergeCell ref="G6:G7"/>
    <mergeCell ref="H6:H7"/>
    <mergeCell ref="I6:J6"/>
    <mergeCell ref="A10:D10"/>
    <mergeCell ref="A1:K1"/>
    <mergeCell ref="A2:K2"/>
    <mergeCell ref="A3:K3"/>
    <mergeCell ref="A5:A7"/>
    <mergeCell ref="B5:B7"/>
    <mergeCell ref="C5:C7"/>
    <mergeCell ref="D5:D7"/>
    <mergeCell ref="E5:G5"/>
    <mergeCell ref="H5:J5"/>
    <mergeCell ref="K5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5" sqref="E15"/>
    </sheetView>
  </sheetViews>
  <sheetFormatPr defaultColWidth="8.8515625" defaultRowHeight="15"/>
  <cols>
    <col min="1" max="1" width="5.140625" style="1" customWidth="1"/>
    <col min="2" max="2" width="16.8515625" style="1" customWidth="1"/>
    <col min="3" max="3" width="46.57421875" style="1" customWidth="1"/>
    <col min="4" max="4" width="41.00390625" style="1" customWidth="1"/>
    <col min="5" max="5" width="11.421875" style="1" customWidth="1"/>
    <col min="6" max="6" width="9.7109375" style="1" customWidth="1"/>
    <col min="7" max="7" width="11.8515625" style="1" customWidth="1"/>
    <col min="8" max="8" width="63.57421875" style="1" customWidth="1"/>
    <col min="9" max="9" width="10.28125" style="1" customWidth="1"/>
    <col min="10" max="10" width="10.421875" style="1" customWidth="1"/>
    <col min="11" max="11" width="25.28125" style="1" customWidth="1"/>
    <col min="12" max="16384" width="8.8515625" style="1" customWidth="1"/>
  </cols>
  <sheetData>
    <row r="1" spans="1:11" ht="17.25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7.2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1" s="2" customFormat="1" ht="15">
      <c r="A5" s="83" t="s">
        <v>10</v>
      </c>
      <c r="B5" s="83" t="s">
        <v>9</v>
      </c>
      <c r="C5" s="83" t="s">
        <v>8</v>
      </c>
      <c r="D5" s="83" t="s">
        <v>0</v>
      </c>
      <c r="E5" s="83" t="s">
        <v>12</v>
      </c>
      <c r="F5" s="83"/>
      <c r="G5" s="83"/>
      <c r="H5" s="83" t="s">
        <v>1</v>
      </c>
      <c r="I5" s="83"/>
      <c r="J5" s="83"/>
      <c r="K5" s="83" t="s">
        <v>2</v>
      </c>
    </row>
    <row r="6" spans="1:11" s="2" customFormat="1" ht="15">
      <c r="A6" s="84"/>
      <c r="B6" s="84"/>
      <c r="C6" s="84"/>
      <c r="D6" s="84"/>
      <c r="E6" s="83" t="s">
        <v>3</v>
      </c>
      <c r="F6" s="83" t="s">
        <v>4</v>
      </c>
      <c r="G6" s="83" t="s">
        <v>5</v>
      </c>
      <c r="H6" s="83" t="s">
        <v>6</v>
      </c>
      <c r="I6" s="83" t="s">
        <v>13</v>
      </c>
      <c r="J6" s="83"/>
      <c r="K6" s="84"/>
    </row>
    <row r="7" spans="1:11" s="2" customFormat="1" ht="15">
      <c r="A7" s="84"/>
      <c r="B7" s="84"/>
      <c r="C7" s="84"/>
      <c r="D7" s="84"/>
      <c r="E7" s="84"/>
      <c r="F7" s="84"/>
      <c r="G7" s="84"/>
      <c r="H7" s="84"/>
      <c r="I7" s="31" t="s">
        <v>7</v>
      </c>
      <c r="J7" s="31" t="s">
        <v>4</v>
      </c>
      <c r="K7" s="84"/>
    </row>
    <row r="8" spans="1:11" s="29" customFormat="1" ht="9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s="5" customFormat="1" ht="390" thickBot="1">
      <c r="A9" s="32">
        <v>1</v>
      </c>
      <c r="B9" s="32">
        <v>458</v>
      </c>
      <c r="C9" s="3" t="s">
        <v>16</v>
      </c>
      <c r="D9" s="25" t="s">
        <v>25</v>
      </c>
      <c r="E9" s="17">
        <v>183.505</v>
      </c>
      <c r="F9" s="4">
        <v>116.053</v>
      </c>
      <c r="G9" s="17">
        <f>E9-F9</f>
        <v>67.452</v>
      </c>
      <c r="H9" s="26" t="s">
        <v>26</v>
      </c>
      <c r="I9" s="27">
        <v>157.789</v>
      </c>
      <c r="J9" s="27">
        <v>116.053</v>
      </c>
      <c r="K9" s="32" t="s">
        <v>21</v>
      </c>
    </row>
    <row r="10" spans="1:11" s="7" customFormat="1" ht="15">
      <c r="A10" s="80" t="s">
        <v>22</v>
      </c>
      <c r="B10" s="81"/>
      <c r="C10" s="81"/>
      <c r="D10" s="82"/>
      <c r="E10" s="6">
        <f>SUM(E9:E9)</f>
        <v>183.505</v>
      </c>
      <c r="F10" s="6">
        <f>SUM(F9:F9)</f>
        <v>116.053</v>
      </c>
      <c r="G10" s="6">
        <f>SUM(G9:G9)</f>
        <v>67.452</v>
      </c>
      <c r="H10" s="6" t="s">
        <v>11</v>
      </c>
      <c r="I10" s="6">
        <f>I9</f>
        <v>157.789</v>
      </c>
      <c r="J10" s="6">
        <v>116.053</v>
      </c>
      <c r="K10" s="6" t="s">
        <v>11</v>
      </c>
    </row>
    <row r="11" spans="1:11" s="5" customFormat="1" ht="156">
      <c r="A11" s="32">
        <v>2</v>
      </c>
      <c r="B11" s="32">
        <v>496</v>
      </c>
      <c r="C11" s="23" t="s">
        <v>17</v>
      </c>
      <c r="D11" s="25" t="s">
        <v>27</v>
      </c>
      <c r="E11" s="17">
        <v>997.08</v>
      </c>
      <c r="F11" s="17">
        <v>0</v>
      </c>
      <c r="G11" s="17">
        <f>E11-F11</f>
        <v>997.08</v>
      </c>
      <c r="H11" s="8" t="s">
        <v>11</v>
      </c>
      <c r="I11" s="8">
        <v>0</v>
      </c>
      <c r="J11" s="8">
        <v>0</v>
      </c>
      <c r="K11" s="32" t="s">
        <v>11</v>
      </c>
    </row>
    <row r="12" spans="1:11" s="5" customFormat="1" ht="15">
      <c r="A12" s="80" t="s">
        <v>23</v>
      </c>
      <c r="B12" s="81"/>
      <c r="C12" s="81"/>
      <c r="D12" s="82"/>
      <c r="E12" s="6">
        <f>E11</f>
        <v>997.08</v>
      </c>
      <c r="F12" s="6">
        <f>F11</f>
        <v>0</v>
      </c>
      <c r="G12" s="6">
        <f>G11</f>
        <v>997.08</v>
      </c>
      <c r="H12" s="9" t="s">
        <v>11</v>
      </c>
      <c r="I12" s="9">
        <f>I11</f>
        <v>0</v>
      </c>
      <c r="J12" s="9">
        <f>J11</f>
        <v>0</v>
      </c>
      <c r="K12" s="32" t="s">
        <v>11</v>
      </c>
    </row>
    <row r="13" spans="1:11" s="5" customFormat="1" ht="31.5" thickBot="1">
      <c r="A13" s="32">
        <v>3</v>
      </c>
      <c r="B13" s="32">
        <v>461</v>
      </c>
      <c r="C13" s="3" t="s">
        <v>18</v>
      </c>
      <c r="D13" s="10" t="s">
        <v>20</v>
      </c>
      <c r="E13" s="17">
        <v>878.7</v>
      </c>
      <c r="F13" s="17">
        <v>0</v>
      </c>
      <c r="G13" s="17">
        <f>E13-F13</f>
        <v>878.7</v>
      </c>
      <c r="H13" s="8" t="s">
        <v>11</v>
      </c>
      <c r="I13" s="8">
        <v>0</v>
      </c>
      <c r="J13" s="8">
        <v>0</v>
      </c>
      <c r="K13" s="32" t="s">
        <v>11</v>
      </c>
    </row>
    <row r="14" spans="1:11" ht="15">
      <c r="A14" s="80" t="s">
        <v>24</v>
      </c>
      <c r="B14" s="81"/>
      <c r="C14" s="81"/>
      <c r="D14" s="82"/>
      <c r="E14" s="18">
        <f>SUM(E13:E13)</f>
        <v>878.7</v>
      </c>
      <c r="F14" s="18">
        <f>SUM(F13:F13)</f>
        <v>0</v>
      </c>
      <c r="G14" s="18">
        <f>SUM(G13:G13)</f>
        <v>878.7</v>
      </c>
      <c r="H14" s="19" t="s">
        <v>11</v>
      </c>
      <c r="I14" s="19">
        <f>SUM(I13:I13)</f>
        <v>0</v>
      </c>
      <c r="J14" s="19">
        <f>SUM(J13:J13)</f>
        <v>0</v>
      </c>
      <c r="K14" s="20" t="s">
        <v>11</v>
      </c>
    </row>
    <row r="15" spans="1:11" ht="15">
      <c r="A15" s="80" t="s">
        <v>19</v>
      </c>
      <c r="B15" s="81"/>
      <c r="C15" s="81"/>
      <c r="D15" s="82"/>
      <c r="E15" s="21">
        <f>E10+E12+E14</f>
        <v>2059.285</v>
      </c>
      <c r="F15" s="21">
        <f>F10+F12+F14</f>
        <v>116.053</v>
      </c>
      <c r="G15" s="21">
        <f>G10+G12+G14</f>
        <v>1943.2320000000002</v>
      </c>
      <c r="H15" s="22" t="s">
        <v>11</v>
      </c>
      <c r="I15" s="30">
        <f>I10+I12+I14</f>
        <v>157.789</v>
      </c>
      <c r="J15" s="30">
        <f>J10+J12+J14</f>
        <v>116.053</v>
      </c>
      <c r="K15" s="20" t="s">
        <v>11</v>
      </c>
    </row>
    <row r="16" spans="1:11" ht="15">
      <c r="A16" s="24"/>
      <c r="B16" s="11"/>
      <c r="C16" s="11"/>
      <c r="D16" s="12"/>
      <c r="E16" s="13"/>
      <c r="F16" s="13"/>
      <c r="G16" s="13"/>
      <c r="H16" s="14"/>
      <c r="I16" s="15"/>
      <c r="J16" s="15"/>
      <c r="K16" s="16"/>
    </row>
  </sheetData>
  <sheetProtection/>
  <mergeCells count="19">
    <mergeCell ref="A12:D12"/>
    <mergeCell ref="A14:D14"/>
    <mergeCell ref="A15:D15"/>
    <mergeCell ref="E6:E7"/>
    <mergeCell ref="F6:F7"/>
    <mergeCell ref="G6:G7"/>
    <mergeCell ref="H6:H7"/>
    <mergeCell ref="I6:J6"/>
    <mergeCell ref="A10:D10"/>
    <mergeCell ref="A1:K1"/>
    <mergeCell ref="A2:K2"/>
    <mergeCell ref="A3:K3"/>
    <mergeCell ref="A5:A7"/>
    <mergeCell ref="B5:B7"/>
    <mergeCell ref="C5:C7"/>
    <mergeCell ref="D5:D7"/>
    <mergeCell ref="E5:G5"/>
    <mergeCell ref="H5:J5"/>
    <mergeCell ref="K5:K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60" zoomScaleNormal="60" zoomScaleSheetLayoutView="64" zoomScalePageLayoutView="60" workbookViewId="0" topLeftCell="A1">
      <selection activeCell="J9" sqref="J9:J10"/>
    </sheetView>
  </sheetViews>
  <sheetFormatPr defaultColWidth="8.8515625" defaultRowHeight="15"/>
  <cols>
    <col min="1" max="1" width="5.140625" style="1" customWidth="1"/>
    <col min="2" max="2" width="16.8515625" style="1" customWidth="1"/>
    <col min="3" max="3" width="31.8515625" style="1" customWidth="1"/>
    <col min="4" max="4" width="23.140625" style="1" customWidth="1"/>
    <col min="5" max="5" width="11.421875" style="1" customWidth="1"/>
    <col min="6" max="6" width="9.7109375" style="1" customWidth="1"/>
    <col min="7" max="7" width="11.8515625" style="1" customWidth="1"/>
    <col min="8" max="8" width="59.421875" style="1" customWidth="1"/>
    <col min="9" max="9" width="9.7109375" style="1" customWidth="1"/>
    <col min="10" max="10" width="9.57421875" style="1" customWidth="1"/>
    <col min="11" max="11" width="92.8515625" style="1" customWidth="1"/>
    <col min="12" max="16384" width="8.8515625" style="1" customWidth="1"/>
  </cols>
  <sheetData>
    <row r="1" spans="1:11" ht="17.25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2.5" customHeight="1">
      <c r="A2" s="86" t="s">
        <v>55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ht="5.25" customHeight="1"/>
    <row r="5" spans="1:11" s="2" customFormat="1" ht="15">
      <c r="A5" s="95" t="s">
        <v>10</v>
      </c>
      <c r="B5" s="95" t="s">
        <v>9</v>
      </c>
      <c r="C5" s="95" t="s">
        <v>8</v>
      </c>
      <c r="D5" s="95" t="s">
        <v>0</v>
      </c>
      <c r="E5" s="98" t="s">
        <v>12</v>
      </c>
      <c r="F5" s="99"/>
      <c r="G5" s="100"/>
      <c r="H5" s="98" t="s">
        <v>1</v>
      </c>
      <c r="I5" s="99"/>
      <c r="J5" s="100"/>
      <c r="K5" s="95" t="s">
        <v>2</v>
      </c>
    </row>
    <row r="6" spans="1:11" s="2" customFormat="1" ht="39" customHeight="1">
      <c r="A6" s="96"/>
      <c r="B6" s="96"/>
      <c r="C6" s="96"/>
      <c r="D6" s="96"/>
      <c r="E6" s="95" t="s">
        <v>3</v>
      </c>
      <c r="F6" s="95" t="s">
        <v>4</v>
      </c>
      <c r="G6" s="95" t="s">
        <v>5</v>
      </c>
      <c r="H6" s="95" t="s">
        <v>6</v>
      </c>
      <c r="I6" s="98" t="s">
        <v>13</v>
      </c>
      <c r="J6" s="100"/>
      <c r="K6" s="96"/>
    </row>
    <row r="7" spans="1:11" s="2" customFormat="1" ht="39" customHeight="1">
      <c r="A7" s="97"/>
      <c r="B7" s="97"/>
      <c r="C7" s="97"/>
      <c r="D7" s="97"/>
      <c r="E7" s="97"/>
      <c r="F7" s="97"/>
      <c r="G7" s="97"/>
      <c r="H7" s="97"/>
      <c r="I7" s="64" t="s">
        <v>7</v>
      </c>
      <c r="J7" s="64" t="s">
        <v>4</v>
      </c>
      <c r="K7" s="97"/>
    </row>
    <row r="8" spans="1:11" s="29" customFormat="1" ht="9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s="61" customFormat="1" ht="390" customHeight="1">
      <c r="A9" s="108">
        <v>1</v>
      </c>
      <c r="B9" s="108">
        <v>458</v>
      </c>
      <c r="C9" s="108" t="s">
        <v>16</v>
      </c>
      <c r="D9" s="107" t="s">
        <v>51</v>
      </c>
      <c r="E9" s="105">
        <v>183.505</v>
      </c>
      <c r="F9" s="105" t="s">
        <v>53</v>
      </c>
      <c r="G9" s="103">
        <f>E9-F9</f>
        <v>38.365999999999985</v>
      </c>
      <c r="H9" s="101" t="s">
        <v>56</v>
      </c>
      <c r="I9" s="105" t="s">
        <v>52</v>
      </c>
      <c r="J9" s="103">
        <v>145.139</v>
      </c>
      <c r="K9" s="101" t="s">
        <v>54</v>
      </c>
    </row>
    <row r="10" spans="1:11" s="61" customFormat="1" ht="137.25" customHeight="1">
      <c r="A10" s="108"/>
      <c r="B10" s="108"/>
      <c r="C10" s="108"/>
      <c r="D10" s="107"/>
      <c r="E10" s="106"/>
      <c r="F10" s="106"/>
      <c r="G10" s="104"/>
      <c r="H10" s="102"/>
      <c r="I10" s="106"/>
      <c r="J10" s="104"/>
      <c r="K10" s="102"/>
    </row>
    <row r="11" spans="1:11" s="7" customFormat="1" ht="32.25" customHeight="1">
      <c r="A11" s="80" t="s">
        <v>22</v>
      </c>
      <c r="B11" s="81"/>
      <c r="C11" s="81"/>
      <c r="D11" s="82"/>
      <c r="E11" s="6">
        <f>SUM(E9:E9)</f>
        <v>183.505</v>
      </c>
      <c r="F11" s="6" t="str">
        <f>F9</f>
        <v>145,139</v>
      </c>
      <c r="G11" s="6">
        <f>E11-F11</f>
        <v>38.365999999999985</v>
      </c>
      <c r="H11" s="6" t="s">
        <v>11</v>
      </c>
      <c r="I11" s="6" t="str">
        <f>I9</f>
        <v>175,595</v>
      </c>
      <c r="J11" s="6">
        <f>J9</f>
        <v>145.139</v>
      </c>
      <c r="K11" s="6" t="s">
        <v>11</v>
      </c>
    </row>
    <row r="12" spans="1:11" s="5" customFormat="1" ht="202.5">
      <c r="A12" s="65">
        <v>2</v>
      </c>
      <c r="B12" s="65">
        <v>496</v>
      </c>
      <c r="C12" s="23" t="s">
        <v>17</v>
      </c>
      <c r="D12" s="25" t="s">
        <v>28</v>
      </c>
      <c r="E12" s="17">
        <v>997.08</v>
      </c>
      <c r="F12" s="17">
        <v>0</v>
      </c>
      <c r="G12" s="17">
        <f>E12-F12</f>
        <v>997.08</v>
      </c>
      <c r="H12" s="8" t="s">
        <v>11</v>
      </c>
      <c r="I12" s="8">
        <v>0</v>
      </c>
      <c r="J12" s="8">
        <v>0</v>
      </c>
      <c r="K12" s="65" t="s">
        <v>11</v>
      </c>
    </row>
    <row r="13" spans="1:11" s="5" customFormat="1" ht="27" customHeight="1">
      <c r="A13" s="80" t="s">
        <v>23</v>
      </c>
      <c r="B13" s="81"/>
      <c r="C13" s="81"/>
      <c r="D13" s="82"/>
      <c r="E13" s="6">
        <f>E12</f>
        <v>997.08</v>
      </c>
      <c r="F13" s="6">
        <f>F12</f>
        <v>0</v>
      </c>
      <c r="G13" s="6">
        <f>G12</f>
        <v>997.08</v>
      </c>
      <c r="H13" s="9" t="s">
        <v>11</v>
      </c>
      <c r="I13" s="9">
        <f>I12</f>
        <v>0</v>
      </c>
      <c r="J13" s="9">
        <f>J12</f>
        <v>0</v>
      </c>
      <c r="K13" s="65" t="s">
        <v>11</v>
      </c>
    </row>
    <row r="14" spans="1:11" s="5" customFormat="1" ht="46.5">
      <c r="A14" s="65">
        <v>3</v>
      </c>
      <c r="B14" s="65">
        <v>461</v>
      </c>
      <c r="C14" s="63" t="s">
        <v>18</v>
      </c>
      <c r="D14" s="62" t="s">
        <v>50</v>
      </c>
      <c r="E14" s="17">
        <v>878.7</v>
      </c>
      <c r="F14" s="17">
        <v>0</v>
      </c>
      <c r="G14" s="17">
        <f>E14-F14</f>
        <v>878.7</v>
      </c>
      <c r="H14" s="8" t="s">
        <v>11</v>
      </c>
      <c r="I14" s="8">
        <v>0</v>
      </c>
      <c r="J14" s="8">
        <v>0</v>
      </c>
      <c r="K14" s="65" t="s">
        <v>11</v>
      </c>
    </row>
    <row r="15" spans="1:11" ht="33.75" customHeight="1">
      <c r="A15" s="80" t="s">
        <v>24</v>
      </c>
      <c r="B15" s="88"/>
      <c r="C15" s="88"/>
      <c r="D15" s="89"/>
      <c r="E15" s="39">
        <f>SUM(E14:E14)</f>
        <v>878.7</v>
      </c>
      <c r="F15" s="39">
        <f>SUM(F14:F14)</f>
        <v>0</v>
      </c>
      <c r="G15" s="39">
        <f>SUM(G14:G14)</f>
        <v>878.7</v>
      </c>
      <c r="H15" s="40" t="s">
        <v>11</v>
      </c>
      <c r="I15" s="40">
        <f>SUM(I14:I14)</f>
        <v>0</v>
      </c>
      <c r="J15" s="40">
        <f>SUM(J14:J14)</f>
        <v>0</v>
      </c>
      <c r="K15" s="41" t="s">
        <v>11</v>
      </c>
    </row>
    <row r="16" spans="1:11" s="66" customFormat="1" ht="40.5" customHeight="1">
      <c r="A16" s="92" t="s">
        <v>19</v>
      </c>
      <c r="B16" s="93"/>
      <c r="C16" s="93"/>
      <c r="D16" s="94"/>
      <c r="E16" s="67">
        <f>E11+E13+E15</f>
        <v>2059.285</v>
      </c>
      <c r="F16" s="67">
        <f>F11+F13+F15</f>
        <v>145.139</v>
      </c>
      <c r="G16" s="67">
        <f>G11+G13+G15</f>
        <v>1914.146</v>
      </c>
      <c r="H16" s="68" t="s">
        <v>11</v>
      </c>
      <c r="I16" s="69">
        <f>I11+I13+I15</f>
        <v>175.595</v>
      </c>
      <c r="J16" s="69">
        <f>J11+J13+J15</f>
        <v>145.139</v>
      </c>
      <c r="K16" s="70" t="s">
        <v>11</v>
      </c>
    </row>
    <row r="17" spans="1:11" ht="15">
      <c r="A17" s="24"/>
      <c r="B17" s="11"/>
      <c r="C17" s="11"/>
      <c r="D17" s="12"/>
      <c r="E17" s="13"/>
      <c r="F17" s="13"/>
      <c r="G17" s="13"/>
      <c r="H17" s="14"/>
      <c r="I17" s="15"/>
      <c r="J17" s="15"/>
      <c r="K17" s="16"/>
    </row>
  </sheetData>
  <sheetProtection/>
  <mergeCells count="30">
    <mergeCell ref="G6:G7"/>
    <mergeCell ref="A1:K1"/>
    <mergeCell ref="A11:D11"/>
    <mergeCell ref="A13:D13"/>
    <mergeCell ref="A15:D15"/>
    <mergeCell ref="I9:I10"/>
    <mergeCell ref="H9:H10"/>
    <mergeCell ref="G9:G10"/>
    <mergeCell ref="F9:F10"/>
    <mergeCell ref="E9:E10"/>
    <mergeCell ref="D9:D10"/>
    <mergeCell ref="C9:C10"/>
    <mergeCell ref="B9:B10"/>
    <mergeCell ref="A9:A10"/>
    <mergeCell ref="A16:D16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H5:J5"/>
    <mergeCell ref="I6:J6"/>
    <mergeCell ref="E6:E7"/>
    <mergeCell ref="F6:F7"/>
    <mergeCell ref="K9:K10"/>
    <mergeCell ref="J9:J10"/>
  </mergeCells>
  <printOptions horizontalCentered="1"/>
  <pageMargins left="0.2755905511811024" right="0.2755905511811024" top="0.2755905511811024" bottom="0.2755905511811024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2017-08-28T06:11:51Z</dcterms:modified>
  <cp:category/>
  <cp:version/>
  <cp:contentType/>
  <cp:contentStatus/>
</cp:coreProperties>
</file>